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tabRatio="603" activeTab="0"/>
  </bookViews>
  <sheets>
    <sheet name="Изм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'Изм 2020-2021'!$5:$5</definedName>
    <definedName name="_xlnm.Print_Area" localSheetId="0">'Изм 2020-2021'!$A$1:$I$36</definedName>
  </definedNames>
  <calcPr fullCalcOnLoad="1"/>
</workbook>
</file>

<file path=xl/sharedStrings.xml><?xml version="1.0" encoding="utf-8"?>
<sst xmlns="http://schemas.openxmlformats.org/spreadsheetml/2006/main" count="75" uniqueCount="48">
  <si>
    <t>Целевая статья</t>
  </si>
  <si>
    <t>Вид расхо-дов</t>
  </si>
  <si>
    <t>01 0 00 00000</t>
  </si>
  <si>
    <t>(руб.)</t>
  </si>
  <si>
    <t>Муниципальная программа "Развитие системы образования города Обнинска"</t>
  </si>
  <si>
    <t>ВСЕГО</t>
  </si>
  <si>
    <t>Наименование</t>
  </si>
  <si>
    <t>Изменения (увеличение (+), уменьшение (-))</t>
  </si>
  <si>
    <t>Сумма на 2020 год с учетом изменений</t>
  </si>
  <si>
    <t>Муниципальная программа "Дорожное хозяйство города Обнинска"</t>
  </si>
  <si>
    <t>06 0 00 00000</t>
  </si>
  <si>
    <t>Изменения в Приложение № 7 "Распределение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2020 и 2021 годов"</t>
  </si>
  <si>
    <t>Сумма на 2021 год с учетом изменений</t>
  </si>
  <si>
    <t>Капитальные вложения в объекты государственной (муниципальной) собственности</t>
  </si>
  <si>
    <t>Бюджетные инвестиции</t>
  </si>
  <si>
    <t>Подпрограмма "Развитие системы общего образования города Обнинска"</t>
  </si>
  <si>
    <t>Строительство общеобразовательного учреждения на 1000 мест в микрорайоне №1 жилого района "Заовражье"</t>
  </si>
  <si>
    <t>01 2 00 00000</t>
  </si>
  <si>
    <t>01 2 08 10000</t>
  </si>
  <si>
    <t>Реконструкция автомобильной дороги общего пользования местного значения по ул.Лесная</t>
  </si>
  <si>
    <t>Строительство дорог на территории жилого района "Заовражье" в г.Обнинске (бульвар Антоненко, ул. Славского)</t>
  </si>
  <si>
    <t>Муниципальная программа «Развитие и модернизация объектов инженерной инфраструктуры города Обнинска»</t>
  </si>
  <si>
    <t>Строительство очистных сооружений магистрального ливневого коллектора в районе жилого комплекса "Зайцево"</t>
  </si>
  <si>
    <t>06 0 09 10000</t>
  </si>
  <si>
    <t>06 0 10 10000</t>
  </si>
  <si>
    <t>10 0 00 00000</t>
  </si>
  <si>
    <t>10 0 07 10000</t>
  </si>
  <si>
    <t>05 0 00 00000</t>
  </si>
  <si>
    <t>Муниципальная программа «Социальная поддержка населения города Обнинска»</t>
  </si>
  <si>
    <t xml:space="preserve">Подпрограмма "Дополнительные меры социальной поддержки отдельных категорий граждан, проживающих в городе Обнинске"
</t>
  </si>
  <si>
    <t>05 1 00 00000</t>
  </si>
  <si>
    <t>05 1 04 03300</t>
  </si>
  <si>
    <t>Обеспечение социальных выплат, пособий, компенсаций детям и семьям с детьми</t>
  </si>
  <si>
    <t>Социальное обеспечение и иные выплаты населению</t>
  </si>
  <si>
    <t>Публичные нормативные социальные выплаты гражданам</t>
  </si>
  <si>
    <t>05 1 P1 03300</t>
  </si>
  <si>
    <t>Выполнение комплекса работ по ремонту автомобильных дорог (совершенствование и развитие сети автомобильных дорог Калужской области)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</si>
  <si>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</si>
  <si>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</si>
  <si>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06 0 01 S5000</t>
  </si>
  <si>
    <t>200</t>
  </si>
  <si>
    <t>240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</si>
  <si>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</si>
  <si>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 0 01 L5250</t>
  </si>
  <si>
    <t>Утверждено на 2020 год с учетом изменений, внесенных 23.04.2019</t>
  </si>
  <si>
    <t>Утверждено на 2021 год с учетом изменений, внесенных 23.04.2019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</si>
  <si>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</si>
  <si>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Приложение № 4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22.10.2019 № 03-57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</si>
</sst>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0">
      <alignment/>
      <protection/>
    </xf>
    <xf numFmtId="0" fontId="35" fillId="23" borderId="1" applyNumberFormat="0" applyAlignment="0" applyProtection="0"/>
    <xf numFmtId="0" fontId="21" fillId="24" borderId="2" applyNumberFormat="0" applyAlignment="0" applyProtection="0"/>
    <xf numFmtId="0" fontId="34" fillId="0" borderId="0">
      <alignment/>
      <protection/>
    </xf>
    <xf numFmtId="0" fontId="2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3" borderId="1" applyNumberFormat="0" applyAlignment="0" applyProtection="0"/>
    <xf numFmtId="0" fontId="39" fillId="0" borderId="6" applyNumberFormat="0" applyFill="0" applyAlignment="0" applyProtection="0"/>
    <xf numFmtId="0" fontId="23" fillId="12" borderId="0" applyNumberFormat="0" applyBorder="0" applyAlignment="0" applyProtection="0"/>
    <xf numFmtId="0" fontId="34" fillId="4" borderId="7" applyNumberFormat="0" applyFont="0" applyAlignment="0" applyProtection="0"/>
    <xf numFmtId="0" fontId="15" fillId="23" borderId="8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40" fillId="25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2" fillId="0" borderId="0">
      <alignment horizontal="center" wrapText="1"/>
      <protection/>
    </xf>
    <xf numFmtId="0" fontId="42" fillId="0" borderId="0">
      <alignment horizontal="center"/>
      <protection/>
    </xf>
    <xf numFmtId="0" fontId="40" fillId="0" borderId="0">
      <alignment horizontal="right"/>
      <protection/>
    </xf>
    <xf numFmtId="0" fontId="40" fillId="25" borderId="10">
      <alignment/>
      <protection/>
    </xf>
    <xf numFmtId="0" fontId="40" fillId="0" borderId="11">
      <alignment horizontal="center" vertical="center" wrapText="1"/>
      <protection/>
    </xf>
    <xf numFmtId="0" fontId="40" fillId="25" borderId="12">
      <alignment/>
      <protection/>
    </xf>
    <xf numFmtId="49" fontId="40" fillId="0" borderId="11">
      <alignment horizontal="left" vertical="top" wrapText="1" indent="2"/>
      <protection/>
    </xf>
    <xf numFmtId="49" fontId="40" fillId="0" borderId="11">
      <alignment horizontal="center" vertical="top" shrinkToFit="1"/>
      <protection/>
    </xf>
    <xf numFmtId="0" fontId="31" fillId="0" borderId="13">
      <alignment horizontal="left" wrapText="1"/>
      <protection/>
    </xf>
    <xf numFmtId="0" fontId="32" fillId="0" borderId="14">
      <alignment horizontal="left" wrapText="1" indent="2"/>
      <protection/>
    </xf>
    <xf numFmtId="0" fontId="31" fillId="0" borderId="15">
      <alignment horizontal="left" wrapText="1" indent="2"/>
      <protection/>
    </xf>
    <xf numFmtId="0" fontId="43" fillId="0" borderId="11">
      <alignment horizontal="left"/>
      <protection/>
    </xf>
    <xf numFmtId="4" fontId="43" fillId="4" borderId="11">
      <alignment horizontal="right" vertical="top" shrinkToFit="1"/>
      <protection/>
    </xf>
    <xf numFmtId="10" fontId="43" fillId="4" borderId="11">
      <alignment horizontal="right" vertical="top" shrinkToFit="1"/>
      <protection/>
    </xf>
    <xf numFmtId="0" fontId="40" fillId="25" borderId="16">
      <alignment/>
      <protection/>
    </xf>
    <xf numFmtId="0" fontId="40" fillId="0" borderId="0">
      <alignment horizontal="left" wrapText="1"/>
      <protection/>
    </xf>
    <xf numFmtId="0" fontId="43" fillId="0" borderId="11">
      <alignment vertical="top" wrapText="1"/>
      <protection/>
    </xf>
    <xf numFmtId="4" fontId="43" fillId="9" borderId="11">
      <alignment horizontal="right" vertical="top" shrinkToFit="1"/>
      <protection/>
    </xf>
    <xf numFmtId="49" fontId="31" fillId="0" borderId="17">
      <alignment horizontal="center" wrapText="1"/>
      <protection/>
    </xf>
    <xf numFmtId="49" fontId="31" fillId="0" borderId="18">
      <alignment horizontal="center" wrapText="1"/>
      <protection/>
    </xf>
    <xf numFmtId="49" fontId="31" fillId="0" borderId="19">
      <alignment horizontal="center"/>
      <protection/>
    </xf>
    <xf numFmtId="0" fontId="40" fillId="25" borderId="16">
      <alignment horizontal="center"/>
      <protection/>
    </xf>
    <xf numFmtId="0" fontId="40" fillId="25" borderId="16">
      <alignment horizontal="left"/>
      <protection/>
    </xf>
    <xf numFmtId="49" fontId="31" fillId="0" borderId="20">
      <alignment horizontal="center"/>
      <protection/>
    </xf>
    <xf numFmtId="49" fontId="31" fillId="0" borderId="21">
      <alignment horizontal="center"/>
      <protection/>
    </xf>
    <xf numFmtId="49" fontId="31" fillId="0" borderId="11">
      <alignment horizontal="center"/>
      <protection/>
    </xf>
    <xf numFmtId="49" fontId="32" fillId="0" borderId="11">
      <alignment horizontal="center"/>
      <protection/>
    </xf>
    <xf numFmtId="4" fontId="32" fillId="0" borderId="11">
      <alignment horizontal="right"/>
      <protection/>
    </xf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3" borderId="1" applyNumberFormat="0" applyAlignment="0" applyProtection="0"/>
    <xf numFmtId="0" fontId="15" fillId="25" borderId="8" applyNumberFormat="0" applyAlignment="0" applyProtection="0"/>
    <xf numFmtId="0" fontId="16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24" borderId="2" applyNumberFormat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0" fontId="4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" fontId="4" fillId="0" borderId="27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9" fontId="3" fillId="0" borderId="26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BreakPreview" zoomScale="90" zoomScaleNormal="95" zoomScaleSheetLayoutView="90" zoomScalePageLayoutView="0" workbookViewId="0" topLeftCell="A1">
      <selection activeCell="A3" sqref="A3:I3"/>
    </sheetView>
  </sheetViews>
  <sheetFormatPr defaultColWidth="8.875" defaultRowHeight="12.75"/>
  <cols>
    <col min="1" max="1" width="51.125" style="15" customWidth="1"/>
    <col min="2" max="2" width="16.875" style="2" customWidth="1"/>
    <col min="3" max="3" width="6.875" style="13" customWidth="1"/>
    <col min="4" max="4" width="19.375" style="13" customWidth="1"/>
    <col min="5" max="5" width="17.75390625" style="13" customWidth="1"/>
    <col min="6" max="6" width="19.125" style="13" customWidth="1"/>
    <col min="7" max="7" width="19.25390625" style="13" customWidth="1"/>
    <col min="8" max="8" width="17.625" style="13" customWidth="1"/>
    <col min="9" max="9" width="19.25390625" style="13" customWidth="1"/>
    <col min="10" max="16384" width="8.875" style="13" customWidth="1"/>
  </cols>
  <sheetData>
    <row r="1" spans="2:9" ht="76.5" customHeight="1">
      <c r="B1" s="26"/>
      <c r="C1" s="26"/>
      <c r="D1" s="27"/>
      <c r="G1" s="28" t="s">
        <v>47</v>
      </c>
      <c r="H1" s="28"/>
      <c r="I1" s="28"/>
    </row>
    <row r="3" spans="1:9" ht="69.75" customHeight="1">
      <c r="A3" s="29" t="s">
        <v>11</v>
      </c>
      <c r="B3" s="30"/>
      <c r="C3" s="31"/>
      <c r="D3" s="27"/>
      <c r="E3" s="27"/>
      <c r="F3" s="27"/>
      <c r="G3" s="27"/>
      <c r="H3" s="27"/>
      <c r="I3" s="27"/>
    </row>
    <row r="4" spans="1:9" ht="15.75">
      <c r="A4" s="5"/>
      <c r="B4" s="5"/>
      <c r="C4" s="5"/>
      <c r="D4" s="2"/>
      <c r="F4" s="2"/>
      <c r="G4" s="2"/>
      <c r="I4" s="2" t="s">
        <v>3</v>
      </c>
    </row>
    <row r="5" spans="1:9" s="14" customFormat="1" ht="71.25">
      <c r="A5" s="16" t="s">
        <v>6</v>
      </c>
      <c r="B5" s="4" t="s">
        <v>0</v>
      </c>
      <c r="C5" s="4" t="s">
        <v>1</v>
      </c>
      <c r="D5" s="3" t="s">
        <v>44</v>
      </c>
      <c r="E5" s="3" t="s">
        <v>7</v>
      </c>
      <c r="F5" s="3" t="s">
        <v>8</v>
      </c>
      <c r="G5" s="3" t="s">
        <v>45</v>
      </c>
      <c r="H5" s="3" t="s">
        <v>7</v>
      </c>
      <c r="I5" s="3" t="s">
        <v>12</v>
      </c>
    </row>
    <row r="6" spans="1:9" s="14" customFormat="1" ht="31.5">
      <c r="A6" s="21" t="s">
        <v>4</v>
      </c>
      <c r="B6" s="22" t="s">
        <v>2</v>
      </c>
      <c r="C6" s="22"/>
      <c r="D6" s="23">
        <v>1598473816</v>
      </c>
      <c r="E6" s="23">
        <f aca="true" t="shared" si="0" ref="D6:E9">E7</f>
        <v>7628200</v>
      </c>
      <c r="F6" s="18">
        <f aca="true" t="shared" si="1" ref="F6:F36">SUM(D6:E6)</f>
        <v>1606102016</v>
      </c>
      <c r="G6" s="23">
        <v>1742842986</v>
      </c>
      <c r="H6" s="23">
        <f aca="true" t="shared" si="2" ref="G6:H9">H7</f>
        <v>0</v>
      </c>
      <c r="I6" s="18">
        <f aca="true" t="shared" si="3" ref="I6:I28">SUM(G6:H6)</f>
        <v>1742842986</v>
      </c>
    </row>
    <row r="7" spans="1:9" s="14" customFormat="1" ht="31.5">
      <c r="A7" s="11" t="s">
        <v>15</v>
      </c>
      <c r="B7" s="1" t="s">
        <v>17</v>
      </c>
      <c r="C7" s="1"/>
      <c r="D7" s="17">
        <v>766019600</v>
      </c>
      <c r="E7" s="17">
        <f t="shared" si="0"/>
        <v>7628200</v>
      </c>
      <c r="F7" s="19">
        <f t="shared" si="1"/>
        <v>773647800</v>
      </c>
      <c r="G7" s="17">
        <v>793019600</v>
      </c>
      <c r="H7" s="17">
        <f t="shared" si="2"/>
        <v>0</v>
      </c>
      <c r="I7" s="19">
        <f t="shared" si="3"/>
        <v>793019600</v>
      </c>
    </row>
    <row r="8" spans="1:9" s="14" customFormat="1" ht="47.25">
      <c r="A8" s="10" t="s">
        <v>16</v>
      </c>
      <c r="B8" s="1" t="s">
        <v>18</v>
      </c>
      <c r="C8" s="1"/>
      <c r="D8" s="17">
        <f t="shared" si="0"/>
        <v>0</v>
      </c>
      <c r="E8" s="17">
        <f t="shared" si="0"/>
        <v>7628200</v>
      </c>
      <c r="F8" s="19">
        <f t="shared" si="1"/>
        <v>7628200</v>
      </c>
      <c r="G8" s="17">
        <f t="shared" si="2"/>
        <v>0</v>
      </c>
      <c r="H8" s="17">
        <f t="shared" si="2"/>
        <v>0</v>
      </c>
      <c r="I8" s="19">
        <f t="shared" si="3"/>
        <v>0</v>
      </c>
    </row>
    <row r="9" spans="1:9" s="14" customFormat="1" ht="47.25">
      <c r="A9" s="10" t="s">
        <v>13</v>
      </c>
      <c r="B9" s="1" t="s">
        <v>18</v>
      </c>
      <c r="C9" s="1">
        <v>400</v>
      </c>
      <c r="D9" s="17">
        <f t="shared" si="0"/>
        <v>0</v>
      </c>
      <c r="E9" s="17">
        <f t="shared" si="0"/>
        <v>7628200</v>
      </c>
      <c r="F9" s="19">
        <f t="shared" si="1"/>
        <v>7628200</v>
      </c>
      <c r="G9" s="17">
        <f t="shared" si="2"/>
        <v>0</v>
      </c>
      <c r="H9" s="17">
        <f t="shared" si="2"/>
        <v>0</v>
      </c>
      <c r="I9" s="19">
        <f t="shared" si="3"/>
        <v>0</v>
      </c>
    </row>
    <row r="10" spans="1:9" s="14" customFormat="1" ht="15.75">
      <c r="A10" s="10" t="s">
        <v>14</v>
      </c>
      <c r="B10" s="1" t="s">
        <v>18</v>
      </c>
      <c r="C10" s="1">
        <v>410</v>
      </c>
      <c r="D10" s="17"/>
      <c r="E10" s="17">
        <v>7628200</v>
      </c>
      <c r="F10" s="19">
        <f t="shared" si="1"/>
        <v>7628200</v>
      </c>
      <c r="G10" s="17"/>
      <c r="H10" s="17"/>
      <c r="I10" s="19">
        <f t="shared" si="3"/>
        <v>0</v>
      </c>
    </row>
    <row r="11" spans="1:9" s="14" customFormat="1" ht="46.5" customHeight="1">
      <c r="A11" s="21" t="s">
        <v>28</v>
      </c>
      <c r="B11" s="22" t="s">
        <v>27</v>
      </c>
      <c r="C11" s="22"/>
      <c r="D11" s="23">
        <v>662496117</v>
      </c>
      <c r="E11" s="23">
        <f>E12</f>
        <v>0</v>
      </c>
      <c r="F11" s="18">
        <f t="shared" si="1"/>
        <v>662496117</v>
      </c>
      <c r="G11" s="23">
        <v>671952242</v>
      </c>
      <c r="H11" s="23">
        <f>H12</f>
        <v>0</v>
      </c>
      <c r="I11" s="18">
        <f t="shared" si="3"/>
        <v>671952242</v>
      </c>
    </row>
    <row r="12" spans="1:9" s="14" customFormat="1" ht="43.5" customHeight="1">
      <c r="A12" s="10" t="s">
        <v>29</v>
      </c>
      <c r="B12" s="1" t="s">
        <v>30</v>
      </c>
      <c r="C12" s="1"/>
      <c r="D12" s="17">
        <v>609110125</v>
      </c>
      <c r="E12" s="17">
        <f>SUM(E13,E16)</f>
        <v>0</v>
      </c>
      <c r="F12" s="19">
        <f t="shared" si="1"/>
        <v>609110125</v>
      </c>
      <c r="G12" s="17">
        <v>617911250</v>
      </c>
      <c r="H12" s="17">
        <f>SUM(H13,H16)</f>
        <v>0</v>
      </c>
      <c r="I12" s="19">
        <f t="shared" si="3"/>
        <v>617911250</v>
      </c>
    </row>
    <row r="13" spans="1:9" s="14" customFormat="1" ht="32.25" customHeight="1">
      <c r="A13" s="10" t="s">
        <v>32</v>
      </c>
      <c r="B13" s="1" t="s">
        <v>31</v>
      </c>
      <c r="C13" s="1"/>
      <c r="D13" s="17">
        <v>51744256</v>
      </c>
      <c r="E13" s="17">
        <f>E14</f>
        <v>-33795544</v>
      </c>
      <c r="F13" s="19">
        <f t="shared" si="1"/>
        <v>17948712</v>
      </c>
      <c r="G13" s="17">
        <v>51744256</v>
      </c>
      <c r="H13" s="17">
        <f>H14</f>
        <v>-33795544</v>
      </c>
      <c r="I13" s="19">
        <f t="shared" si="3"/>
        <v>17948712</v>
      </c>
    </row>
    <row r="14" spans="1:9" s="14" customFormat="1" ht="19.5" customHeight="1">
      <c r="A14" s="10" t="s">
        <v>33</v>
      </c>
      <c r="B14" s="1" t="s">
        <v>31</v>
      </c>
      <c r="C14" s="1">
        <v>300</v>
      </c>
      <c r="D14" s="17">
        <f>D15</f>
        <v>50812859</v>
      </c>
      <c r="E14" s="17">
        <f>E15</f>
        <v>-33795544</v>
      </c>
      <c r="F14" s="19">
        <f t="shared" si="1"/>
        <v>17017315</v>
      </c>
      <c r="G14" s="17">
        <f>G15</f>
        <v>50812859</v>
      </c>
      <c r="H14" s="17">
        <f>H15</f>
        <v>-33795544</v>
      </c>
      <c r="I14" s="19">
        <f t="shared" si="3"/>
        <v>17017315</v>
      </c>
    </row>
    <row r="15" spans="1:9" s="14" customFormat="1" ht="30" customHeight="1">
      <c r="A15" s="10" t="s">
        <v>34</v>
      </c>
      <c r="B15" s="1" t="s">
        <v>31</v>
      </c>
      <c r="C15" s="1">
        <v>310</v>
      </c>
      <c r="D15" s="17">
        <v>50812859</v>
      </c>
      <c r="E15" s="17">
        <v>-33795544</v>
      </c>
      <c r="F15" s="19">
        <f t="shared" si="1"/>
        <v>17017315</v>
      </c>
      <c r="G15" s="17">
        <v>50812859</v>
      </c>
      <c r="H15" s="17">
        <v>-33795544</v>
      </c>
      <c r="I15" s="19">
        <f t="shared" si="3"/>
        <v>17017315</v>
      </c>
    </row>
    <row r="16" spans="1:9" s="14" customFormat="1" ht="78.75">
      <c r="A16" s="10" t="s">
        <v>46</v>
      </c>
      <c r="B16" s="1" t="s">
        <v>35</v>
      </c>
      <c r="C16" s="1"/>
      <c r="D16" s="17">
        <f>D17</f>
        <v>0</v>
      </c>
      <c r="E16" s="17">
        <f>E17</f>
        <v>33795544</v>
      </c>
      <c r="F16" s="19">
        <f t="shared" si="1"/>
        <v>33795544</v>
      </c>
      <c r="G16" s="17">
        <f>G17</f>
        <v>0</v>
      </c>
      <c r="H16" s="17">
        <f>H17</f>
        <v>33795544</v>
      </c>
      <c r="I16" s="19">
        <f t="shared" si="3"/>
        <v>33795544</v>
      </c>
    </row>
    <row r="17" spans="1:9" s="14" customFormat="1" ht="31.5">
      <c r="A17" s="10" t="s">
        <v>33</v>
      </c>
      <c r="B17" s="1" t="s">
        <v>35</v>
      </c>
      <c r="C17" s="1">
        <v>300</v>
      </c>
      <c r="D17" s="17">
        <f>D18</f>
        <v>0</v>
      </c>
      <c r="E17" s="17">
        <f>E18</f>
        <v>33795544</v>
      </c>
      <c r="F17" s="19">
        <f t="shared" si="1"/>
        <v>33795544</v>
      </c>
      <c r="G17" s="17">
        <f>G18</f>
        <v>0</v>
      </c>
      <c r="H17" s="17">
        <f>H18</f>
        <v>33795544</v>
      </c>
      <c r="I17" s="19">
        <f t="shared" si="3"/>
        <v>33795544</v>
      </c>
    </row>
    <row r="18" spans="1:9" s="14" customFormat="1" ht="31.5">
      <c r="A18" s="10" t="s">
        <v>34</v>
      </c>
      <c r="B18" s="1" t="s">
        <v>35</v>
      </c>
      <c r="C18" s="1">
        <v>310</v>
      </c>
      <c r="D18" s="17">
        <v>0</v>
      </c>
      <c r="E18" s="17">
        <v>33795544</v>
      </c>
      <c r="F18" s="19">
        <f t="shared" si="1"/>
        <v>33795544</v>
      </c>
      <c r="G18" s="17">
        <v>0</v>
      </c>
      <c r="H18" s="17">
        <v>33795544</v>
      </c>
      <c r="I18" s="19">
        <f t="shared" si="3"/>
        <v>33795544</v>
      </c>
    </row>
    <row r="19" spans="1:9" s="14" customFormat="1" ht="31.5">
      <c r="A19" s="21" t="s">
        <v>9</v>
      </c>
      <c r="B19" s="22" t="s">
        <v>10</v>
      </c>
      <c r="C19" s="22"/>
      <c r="D19" s="23">
        <v>395944740</v>
      </c>
      <c r="E19" s="23">
        <f>SUM(E20,E23,E26)</f>
        <v>1975060</v>
      </c>
      <c r="F19" s="18">
        <f t="shared" si="1"/>
        <v>397919800</v>
      </c>
      <c r="G19" s="23">
        <v>515169515</v>
      </c>
      <c r="H19" s="23">
        <f>SUM(H20,H23,H26)</f>
        <v>-13542515</v>
      </c>
      <c r="I19" s="18">
        <f t="shared" si="3"/>
        <v>501627000</v>
      </c>
    </row>
    <row r="20" spans="1:9" s="14" customFormat="1" ht="63">
      <c r="A20" s="10" t="s">
        <v>36</v>
      </c>
      <c r="B20" s="1" t="s">
        <v>39</v>
      </c>
      <c r="C20" s="1"/>
      <c r="D20" s="24">
        <f>D21</f>
        <v>0</v>
      </c>
      <c r="E20" s="24">
        <f>E21</f>
        <v>0</v>
      </c>
      <c r="F20" s="19">
        <f t="shared" si="1"/>
        <v>0</v>
      </c>
      <c r="G20" s="24">
        <f>G21</f>
        <v>87400000</v>
      </c>
      <c r="H20" s="24">
        <f>H21</f>
        <v>-13542515</v>
      </c>
      <c r="I20" s="19">
        <f t="shared" si="3"/>
        <v>73857485</v>
      </c>
    </row>
    <row r="21" spans="1:9" s="14" customFormat="1" ht="31.5">
      <c r="A21" s="20" t="s">
        <v>37</v>
      </c>
      <c r="B21" s="1" t="s">
        <v>39</v>
      </c>
      <c r="C21" s="25" t="s">
        <v>40</v>
      </c>
      <c r="D21" s="24">
        <f>D22</f>
        <v>0</v>
      </c>
      <c r="E21" s="24">
        <f>E22</f>
        <v>0</v>
      </c>
      <c r="F21" s="19">
        <f t="shared" si="1"/>
        <v>0</v>
      </c>
      <c r="G21" s="24">
        <f>G22</f>
        <v>87400000</v>
      </c>
      <c r="H21" s="24">
        <f>H22</f>
        <v>-13542515</v>
      </c>
      <c r="I21" s="19">
        <f t="shared" si="3"/>
        <v>73857485</v>
      </c>
    </row>
    <row r="22" spans="1:9" s="14" customFormat="1" ht="47.25">
      <c r="A22" s="20" t="s">
        <v>38</v>
      </c>
      <c r="B22" s="1" t="s">
        <v>39</v>
      </c>
      <c r="C22" s="25" t="s">
        <v>41</v>
      </c>
      <c r="D22" s="24"/>
      <c r="E22" s="24"/>
      <c r="F22" s="19">
        <f t="shared" si="1"/>
        <v>0</v>
      </c>
      <c r="G22" s="24">
        <f>83000000+4400000</f>
        <v>87400000</v>
      </c>
      <c r="H22" s="17">
        <v>-13542515</v>
      </c>
      <c r="I22" s="19">
        <f t="shared" si="3"/>
        <v>73857485</v>
      </c>
    </row>
    <row r="23" spans="1:9" s="14" customFormat="1" ht="31.5">
      <c r="A23" s="10" t="s">
        <v>19</v>
      </c>
      <c r="B23" s="1" t="s">
        <v>23</v>
      </c>
      <c r="C23" s="1"/>
      <c r="D23" s="17">
        <f>D24</f>
        <v>0</v>
      </c>
      <c r="E23" s="17">
        <f>E24</f>
        <v>475060</v>
      </c>
      <c r="F23" s="19">
        <f t="shared" si="1"/>
        <v>475060</v>
      </c>
      <c r="G23" s="17">
        <f>G24</f>
        <v>0</v>
      </c>
      <c r="H23" s="17">
        <f>H24</f>
        <v>0</v>
      </c>
      <c r="I23" s="19">
        <f t="shared" si="3"/>
        <v>0</v>
      </c>
    </row>
    <row r="24" spans="1:9" s="14" customFormat="1" ht="47.25">
      <c r="A24" s="10" t="s">
        <v>13</v>
      </c>
      <c r="B24" s="1" t="s">
        <v>23</v>
      </c>
      <c r="C24" s="1">
        <v>400</v>
      </c>
      <c r="D24" s="17">
        <f>D25</f>
        <v>0</v>
      </c>
      <c r="E24" s="17">
        <f>E25</f>
        <v>475060</v>
      </c>
      <c r="F24" s="19">
        <f t="shared" si="1"/>
        <v>475060</v>
      </c>
      <c r="G24" s="17">
        <f>G25</f>
        <v>0</v>
      </c>
      <c r="H24" s="17">
        <f>H25</f>
        <v>0</v>
      </c>
      <c r="I24" s="19">
        <f t="shared" si="3"/>
        <v>0</v>
      </c>
    </row>
    <row r="25" spans="1:9" s="14" customFormat="1" ht="15.75">
      <c r="A25" s="10" t="s">
        <v>14</v>
      </c>
      <c r="B25" s="1" t="s">
        <v>23</v>
      </c>
      <c r="C25" s="1">
        <v>410</v>
      </c>
      <c r="D25" s="17"/>
      <c r="E25" s="17">
        <v>475060</v>
      </c>
      <c r="F25" s="19">
        <f t="shared" si="1"/>
        <v>475060</v>
      </c>
      <c r="G25" s="17"/>
      <c r="H25" s="17"/>
      <c r="I25" s="19">
        <f t="shared" si="3"/>
        <v>0</v>
      </c>
    </row>
    <row r="26" spans="1:9" s="14" customFormat="1" ht="47.25">
      <c r="A26" s="20" t="s">
        <v>20</v>
      </c>
      <c r="B26" s="1" t="s">
        <v>24</v>
      </c>
      <c r="C26" s="1"/>
      <c r="D26" s="17">
        <f>D27</f>
        <v>0</v>
      </c>
      <c r="E26" s="17">
        <f>E27</f>
        <v>1500000</v>
      </c>
      <c r="F26" s="19">
        <f t="shared" si="1"/>
        <v>1500000</v>
      </c>
      <c r="G26" s="17">
        <f>G27</f>
        <v>0</v>
      </c>
      <c r="H26" s="17">
        <f>H27</f>
        <v>0</v>
      </c>
      <c r="I26" s="19">
        <f t="shared" si="3"/>
        <v>0</v>
      </c>
    </row>
    <row r="27" spans="1:9" s="14" customFormat="1" ht="47.25">
      <c r="A27" s="10" t="s">
        <v>13</v>
      </c>
      <c r="B27" s="1" t="s">
        <v>24</v>
      </c>
      <c r="C27" s="1">
        <v>400</v>
      </c>
      <c r="D27" s="17">
        <f>D28</f>
        <v>0</v>
      </c>
      <c r="E27" s="17">
        <f>E28</f>
        <v>1500000</v>
      </c>
      <c r="F27" s="19">
        <f t="shared" si="1"/>
        <v>1500000</v>
      </c>
      <c r="G27" s="17">
        <f>G28</f>
        <v>0</v>
      </c>
      <c r="H27" s="17">
        <f>H28</f>
        <v>0</v>
      </c>
      <c r="I27" s="19">
        <f t="shared" si="3"/>
        <v>0</v>
      </c>
    </row>
    <row r="28" spans="1:9" s="14" customFormat="1" ht="15.75">
      <c r="A28" s="10" t="s">
        <v>14</v>
      </c>
      <c r="B28" s="1" t="s">
        <v>24</v>
      </c>
      <c r="C28" s="1">
        <v>410</v>
      </c>
      <c r="D28" s="17"/>
      <c r="E28" s="17">
        <v>1500000</v>
      </c>
      <c r="F28" s="19">
        <f t="shared" si="1"/>
        <v>1500000</v>
      </c>
      <c r="G28" s="17"/>
      <c r="H28" s="17"/>
      <c r="I28" s="19">
        <f t="shared" si="3"/>
        <v>0</v>
      </c>
    </row>
    <row r="29" spans="1:9" s="14" customFormat="1" ht="47.25">
      <c r="A29" s="21" t="s">
        <v>21</v>
      </c>
      <c r="B29" s="22" t="s">
        <v>25</v>
      </c>
      <c r="C29" s="22"/>
      <c r="D29" s="23">
        <v>63647650</v>
      </c>
      <c r="E29" s="23">
        <f>SUM(E30,E33)</f>
        <v>633872</v>
      </c>
      <c r="F29" s="18">
        <f t="shared" si="1"/>
        <v>64281522</v>
      </c>
      <c r="G29" s="23">
        <v>63647650</v>
      </c>
      <c r="H29" s="23">
        <f>SUM(H30,H33)</f>
        <v>183872</v>
      </c>
      <c r="I29" s="18">
        <f aca="true" t="shared" si="4" ref="I29:I34">SUM(G29:H29)</f>
        <v>63831522</v>
      </c>
    </row>
    <row r="30" spans="1:9" s="14" customFormat="1" ht="110.25">
      <c r="A30" s="10" t="s">
        <v>42</v>
      </c>
      <c r="B30" s="1" t="s">
        <v>43</v>
      </c>
      <c r="C30" s="1"/>
      <c r="D30" s="24">
        <f>D31</f>
        <v>63647650</v>
      </c>
      <c r="E30" s="17">
        <f>E31</f>
        <v>183872</v>
      </c>
      <c r="F30" s="19">
        <f t="shared" si="1"/>
        <v>63831522</v>
      </c>
      <c r="G30" s="24">
        <f>G31</f>
        <v>63647650</v>
      </c>
      <c r="H30" s="17">
        <f>H31</f>
        <v>183872</v>
      </c>
      <c r="I30" s="19">
        <f t="shared" si="4"/>
        <v>63831522</v>
      </c>
    </row>
    <row r="31" spans="1:9" s="14" customFormat="1" ht="47.25">
      <c r="A31" s="10" t="s">
        <v>13</v>
      </c>
      <c r="B31" s="1" t="s">
        <v>43</v>
      </c>
      <c r="C31" s="1">
        <v>400</v>
      </c>
      <c r="D31" s="24">
        <f>D32</f>
        <v>63647650</v>
      </c>
      <c r="E31" s="17">
        <f>E32</f>
        <v>183872</v>
      </c>
      <c r="F31" s="19">
        <f t="shared" si="1"/>
        <v>63831522</v>
      </c>
      <c r="G31" s="24">
        <f>G32</f>
        <v>63647650</v>
      </c>
      <c r="H31" s="17">
        <f>H32</f>
        <v>183872</v>
      </c>
      <c r="I31" s="19">
        <f t="shared" si="4"/>
        <v>63831522</v>
      </c>
    </row>
    <row r="32" spans="1:9" s="14" customFormat="1" ht="15.75">
      <c r="A32" s="10" t="s">
        <v>14</v>
      </c>
      <c r="B32" s="1" t="s">
        <v>43</v>
      </c>
      <c r="C32" s="1">
        <v>410</v>
      </c>
      <c r="D32" s="24">
        <f>60616800+3030850</f>
        <v>63647650</v>
      </c>
      <c r="E32" s="17">
        <v>183872</v>
      </c>
      <c r="F32" s="19">
        <f t="shared" si="1"/>
        <v>63831522</v>
      </c>
      <c r="G32" s="24">
        <f>60616800+3030850</f>
        <v>63647650</v>
      </c>
      <c r="H32" s="17">
        <v>183872</v>
      </c>
      <c r="I32" s="19">
        <f t="shared" si="4"/>
        <v>63831522</v>
      </c>
    </row>
    <row r="33" spans="1:9" s="14" customFormat="1" ht="47.25">
      <c r="A33" s="10" t="s">
        <v>22</v>
      </c>
      <c r="B33" s="1" t="s">
        <v>26</v>
      </c>
      <c r="C33" s="1"/>
      <c r="D33" s="17">
        <f>D34</f>
        <v>0</v>
      </c>
      <c r="E33" s="17">
        <f>E34</f>
        <v>450000</v>
      </c>
      <c r="F33" s="19">
        <f t="shared" si="1"/>
        <v>450000</v>
      </c>
      <c r="G33" s="17">
        <f>G34</f>
        <v>0</v>
      </c>
      <c r="H33" s="17">
        <f>H34</f>
        <v>0</v>
      </c>
      <c r="I33" s="19">
        <f t="shared" si="4"/>
        <v>0</v>
      </c>
    </row>
    <row r="34" spans="1:9" s="14" customFormat="1" ht="47.25">
      <c r="A34" s="10" t="s">
        <v>13</v>
      </c>
      <c r="B34" s="1" t="s">
        <v>26</v>
      </c>
      <c r="C34" s="1">
        <v>400</v>
      </c>
      <c r="D34" s="17">
        <f>D35</f>
        <v>0</v>
      </c>
      <c r="E34" s="17">
        <f>E35</f>
        <v>450000</v>
      </c>
      <c r="F34" s="19">
        <f t="shared" si="1"/>
        <v>450000</v>
      </c>
      <c r="G34" s="17">
        <f>G35</f>
        <v>0</v>
      </c>
      <c r="H34" s="17">
        <f>H35</f>
        <v>0</v>
      </c>
      <c r="I34" s="19">
        <f t="shared" si="4"/>
        <v>0</v>
      </c>
    </row>
    <row r="35" spans="1:9" s="14" customFormat="1" ht="15.75">
      <c r="A35" s="10" t="s">
        <v>14</v>
      </c>
      <c r="B35" s="1" t="s">
        <v>26</v>
      </c>
      <c r="C35" s="1">
        <v>410</v>
      </c>
      <c r="D35" s="17"/>
      <c r="E35" s="17">
        <v>450000</v>
      </c>
      <c r="F35" s="19">
        <f t="shared" si="1"/>
        <v>450000</v>
      </c>
      <c r="G35" s="17"/>
      <c r="H35" s="17"/>
      <c r="I35" s="19"/>
    </row>
    <row r="36" spans="1:9" s="8" customFormat="1" ht="18" customHeight="1">
      <c r="A36" s="6" t="s">
        <v>5</v>
      </c>
      <c r="B36" s="9"/>
      <c r="C36" s="7"/>
      <c r="D36" s="12">
        <v>4131080710.22</v>
      </c>
      <c r="E36" s="12">
        <f>SUM(E6,E19,E29)</f>
        <v>10237132</v>
      </c>
      <c r="F36" s="12">
        <f t="shared" si="1"/>
        <v>4141317842.22</v>
      </c>
      <c r="G36" s="12">
        <v>4379198811.22</v>
      </c>
      <c r="H36" s="12">
        <f>SUM(H6,H19,H29)</f>
        <v>-13358643</v>
      </c>
      <c r="I36" s="12">
        <f>SUM(G36:H36)</f>
        <v>4365840168.22</v>
      </c>
    </row>
  </sheetData>
  <sheetProtection/>
  <mergeCells count="3">
    <mergeCell ref="B1:D1"/>
    <mergeCell ref="G1:I1"/>
    <mergeCell ref="A3:I3"/>
  </mergeCells>
  <printOptions/>
  <pageMargins left="0.45" right="0.24" top="0.53" bottom="0.32" header="0.17" footer="0.16"/>
  <pageSetup firstPageNumber="49" useFirstPageNumber="1" fitToHeight="0" fitToWidth="1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2019-10-14T11:33:05Z</cp:lastPrinted>
  <dcterms:created xsi:type="dcterms:W3CDTF">2014-07-22T10:08:58Z</dcterms:created>
  <dcterms:modified xsi:type="dcterms:W3CDTF">2019-10-23T06:03:41Z</dcterms:modified>
  <cp:category/>
  <cp:version/>
  <cp:contentType/>
  <cp:contentStatus/>
</cp:coreProperties>
</file>